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506" windowWidth="14460" windowHeight="9645" activeTab="0"/>
  </bookViews>
  <sheets>
    <sheet name="REZULTATI" sheetId="1" r:id="rId1"/>
    <sheet name="NAVODILA" sheetId="2" r:id="rId2"/>
  </sheets>
  <definedNames>
    <definedName name="_xlnm.Print_Area" localSheetId="0">'REZULTATI'!$A$1:$I$24</definedName>
    <definedName name="_xlnm.Print_Titles" localSheetId="0">'REZULTATI'!$1:$10</definedName>
  </definedNames>
  <calcPr fullCalcOnLoad="1"/>
</workbook>
</file>

<file path=xl/sharedStrings.xml><?xml version="1.0" encoding="utf-8"?>
<sst xmlns="http://schemas.openxmlformats.org/spreadsheetml/2006/main" count="83" uniqueCount="65">
  <si>
    <t>POVPREČNI ČAS</t>
  </si>
  <si>
    <t>UV</t>
  </si>
  <si>
    <t>ST</t>
  </si>
  <si>
    <t>TEKMOVALEC &lt;A&gt;</t>
  </si>
  <si>
    <t>TEKMOVALEC &lt;B&gt;</t>
  </si>
  <si>
    <t>ODSTOPANJE</t>
  </si>
  <si>
    <t>URADNI  REZULTATI</t>
  </si>
  <si>
    <t>DRŽ</t>
  </si>
  <si>
    <t>ČAS</t>
  </si>
  <si>
    <t>KRATKA NAVODILA:</t>
  </si>
  <si>
    <t>ČAS MORAŠ VEDNO VPISATI V OBLIKI »0:00,0« (OBVEZNO MORA BITI ENO DVOPIČJE IN DECIMALNA VEJICA OZ. PIKA)</t>
  </si>
  <si>
    <t>V PRIMERU DA BO EKIP MANJ PA  NA KONCU IZBRIŠI VRSTICE KI SO PREVEČ .</t>
  </si>
  <si>
    <t>V KOLIKOR SE NE IZVEDE AVTOMATSKI PRERAČUN POVPREČNE VREDNOSTI PRITINI TIPKO »F9« ZA PRERAČUN.</t>
  </si>
  <si>
    <t>KO SO VSE EKIPE V CILJU MORAŠ ŠE POSORTIRATI EKIPE PO MINIMALNEM ODSTOPANJU OD POVPREČNEGA ČASA: »OZNAČIŠ BLOK OD POLJA »B7« DO POLJA »I76« (OZIROMA DO KONCA DESNO SPODAJ) IN POSORTIRAŠ PO STOLPCU »UV« (PODATKI, RAZVRSTI, ...).</t>
  </si>
  <si>
    <t>POZOR PRI IZPISU:</t>
  </si>
  <si>
    <t>KO IZPISUJEŠ VEČ KOPIJ, MORA BITI IZKLUČENO ZBIRAJE KOPIJ (NE SME BITI KLJUKICE)</t>
  </si>
  <si>
    <t>TABELA JE NAREJENA ZA 60 EKIP.  AKO BO EKIP VEČ JE POTREBNO VRINITI VRSTICO PRED ZADNJO (ALI VIŠJE) IN PREKOPIRATI VSEBINO SOSEDNJE VRSTICE (POTREBNO ZARADI FORMUL).</t>
  </si>
  <si>
    <t>GRS POSTAJA</t>
  </si>
  <si>
    <t>sortiranje po rezultatih</t>
  </si>
  <si>
    <t>CTRL + SHIFT + U</t>
  </si>
  <si>
    <t>sortiranje po številkah</t>
  </si>
  <si>
    <t>CTRL + SHIFT + S</t>
  </si>
  <si>
    <t>SORTIRANJE: PO ČASU CTRL + SHIFT + U,  PO STARTU CTRL + SHIFT + S</t>
  </si>
  <si>
    <t>makri</t>
  </si>
  <si>
    <t>ALT + F8</t>
  </si>
  <si>
    <t>Rateče</t>
  </si>
  <si>
    <t>Rožič Miha</t>
  </si>
  <si>
    <t>slo</t>
  </si>
  <si>
    <t>Mojstrana</t>
  </si>
  <si>
    <t>Jesenice</t>
  </si>
  <si>
    <t xml:space="preserve">Šmid Stane </t>
  </si>
  <si>
    <t>Tomazin Klemen</t>
  </si>
  <si>
    <t>Butinar Varja</t>
  </si>
  <si>
    <t>Butinar Tomaž</t>
  </si>
  <si>
    <t>Pavlovčič Martin</t>
  </si>
  <si>
    <t>Bovec</t>
  </si>
  <si>
    <t>Kranjska Gora</t>
  </si>
  <si>
    <t>Robič Andrej</t>
  </si>
  <si>
    <t>Luzar Gusti</t>
  </si>
  <si>
    <t>Smolej Aleš</t>
  </si>
  <si>
    <t>POD JALOVCEM, 12.5.2018</t>
  </si>
  <si>
    <t>20. SMUK DVOJIC IZPOD JALOVCA</t>
  </si>
  <si>
    <t>Temfer Matic</t>
  </si>
  <si>
    <t>Stranig Matevž</t>
  </si>
  <si>
    <t>Matjaž David</t>
  </si>
  <si>
    <t>Novak Miha</t>
  </si>
  <si>
    <t>Škofja Loka</t>
  </si>
  <si>
    <t>Žumer Miha</t>
  </si>
  <si>
    <t>Robič Aleš</t>
  </si>
  <si>
    <t>Eržen Aleš</t>
  </si>
  <si>
    <t>Oblak Matej</t>
  </si>
  <si>
    <t>Z in O</t>
  </si>
  <si>
    <t>Žgajnar Saško</t>
  </si>
  <si>
    <t>Podobnik Pavle</t>
  </si>
  <si>
    <t>Zalokar Igor</t>
  </si>
  <si>
    <t>Jerovšek Kostja</t>
  </si>
  <si>
    <t>Sovič Nataša</t>
  </si>
  <si>
    <t>Svetina Jure</t>
  </si>
  <si>
    <t>GRS Jesenice</t>
  </si>
  <si>
    <t>Tušek Rajko</t>
  </si>
  <si>
    <t>Kravanja Zoran</t>
  </si>
  <si>
    <t>Statonik Stane</t>
  </si>
  <si>
    <t>Kirac Klemen</t>
  </si>
  <si>
    <t>Šturm Rafko</t>
  </si>
  <si>
    <t>JEBO</t>
  </si>
</sst>
</file>

<file path=xl/styles.xml><?xml version="1.0" encoding="utf-8"?>
<styleSheet xmlns="http://schemas.openxmlformats.org/spreadsheetml/2006/main">
  <numFmts count="27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:ss.00"/>
    <numFmt numFmtId="173" formatCode="s.000"/>
    <numFmt numFmtId="174" formatCode="mm:ss.00"/>
    <numFmt numFmtId="175" formatCode="[&lt;=0.000694433]s.00;[&gt;=0.041666666]h:mm:ss.00;m:ss.00"/>
    <numFmt numFmtId="176" formatCode="0,"/>
    <numFmt numFmtId="177" formatCode="0&quot;.&quot;"/>
    <numFmt numFmtId="178" formatCode="0.0000000"/>
    <numFmt numFmtId="179" formatCode="[&lt;=0.000694433]s.0;[&gt;=0.041666666]h:mm:ss.0;m:ss.0"/>
    <numFmt numFmtId="180" formatCode="0.0000000000"/>
    <numFmt numFmtId="181" formatCode="0.0000000000000000000000"/>
    <numFmt numFmtId="182" formatCode="0.00000000000000000000"/>
  </numFmts>
  <fonts count="13">
    <font>
      <sz val="10"/>
      <name val="Arial CE"/>
      <family val="0"/>
    </font>
    <font>
      <sz val="12"/>
      <name val="Times New Roman CE"/>
      <family val="1"/>
    </font>
    <font>
      <sz val="14"/>
      <name val="Times New Roman CE"/>
      <family val="1"/>
    </font>
    <font>
      <sz val="12"/>
      <name val="Tahoma"/>
      <family val="2"/>
    </font>
    <font>
      <sz val="14"/>
      <name val="Tahoma"/>
      <family val="2"/>
    </font>
    <font>
      <b/>
      <sz val="12"/>
      <name val="Tahoma"/>
      <family val="2"/>
    </font>
    <font>
      <sz val="2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2"/>
      <name val="Tahoma"/>
      <family val="2"/>
    </font>
    <font>
      <i/>
      <sz val="18"/>
      <name val="Tahoma"/>
      <family val="2"/>
    </font>
    <font>
      <b/>
      <sz val="10"/>
      <name val="Arial CE"/>
      <family val="0"/>
    </font>
    <font>
      <sz val="12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17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74" fontId="0" fillId="0" borderId="0" xfId="0" applyNumberFormat="1" applyAlignment="1">
      <alignment/>
    </xf>
    <xf numFmtId="0" fontId="4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 indent="1"/>
    </xf>
    <xf numFmtId="172" fontId="1" fillId="0" borderId="0" xfId="0" applyNumberFormat="1" applyFont="1" applyBorder="1" applyAlignment="1">
      <alignment horizontal="right" indent="1"/>
    </xf>
    <xf numFmtId="0" fontId="0" fillId="0" borderId="0" xfId="0" applyAlignment="1">
      <alignment horizontal="right" indent="1"/>
    </xf>
    <xf numFmtId="172" fontId="2" fillId="0" borderId="0" xfId="0" applyNumberFormat="1" applyFont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174" fontId="5" fillId="0" borderId="2" xfId="0" applyNumberFormat="1" applyFont="1" applyBorder="1" applyAlignment="1">
      <alignment horizontal="center" vertical="center"/>
    </xf>
    <xf numFmtId="174" fontId="5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right" vertical="center" indent="1"/>
    </xf>
    <xf numFmtId="177" fontId="5" fillId="0" borderId="1" xfId="0" applyNumberFormat="1" applyFont="1" applyBorder="1" applyAlignment="1">
      <alignment horizontal="right" vertical="center" indent="1"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81" fontId="0" fillId="0" borderId="0" xfId="0" applyNumberFormat="1" applyAlignment="1">
      <alignment/>
    </xf>
    <xf numFmtId="181" fontId="0" fillId="0" borderId="0" xfId="0" applyNumberFormat="1" applyAlignment="1">
      <alignment vertical="center"/>
    </xf>
    <xf numFmtId="182" fontId="0" fillId="0" borderId="0" xfId="0" applyNumberFormat="1" applyAlignment="1">
      <alignment/>
    </xf>
    <xf numFmtId="175" fontId="5" fillId="0" borderId="0" xfId="0" applyNumberFormat="1" applyFont="1" applyFill="1" applyBorder="1" applyAlignment="1">
      <alignment horizontal="right" indent="1"/>
    </xf>
    <xf numFmtId="175" fontId="3" fillId="0" borderId="1" xfId="0" applyNumberFormat="1" applyFont="1" applyFill="1" applyBorder="1" applyAlignment="1">
      <alignment horizontal="right" vertical="center" indent="1"/>
    </xf>
    <xf numFmtId="175" fontId="5" fillId="0" borderId="4" xfId="0" applyNumberFormat="1" applyFont="1" applyFill="1" applyBorder="1" applyAlignment="1">
      <alignment horizontal="right" vertical="center"/>
    </xf>
    <xf numFmtId="175" fontId="5" fillId="0" borderId="0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5" fillId="0" borderId="1" xfId="0" applyFont="1" applyBorder="1" applyAlignment="1">
      <alignment horizontal="right" vertical="center" indent="1"/>
    </xf>
    <xf numFmtId="0" fontId="5" fillId="0" borderId="1" xfId="0" applyFont="1" applyBorder="1" applyAlignment="1">
      <alignment horizontal="right" vertical="center" indent="1"/>
    </xf>
    <xf numFmtId="0" fontId="5" fillId="0" borderId="1" xfId="0" applyFont="1" applyBorder="1" applyAlignment="1">
      <alignment horizontal="left" vertical="center" indent="1"/>
    </xf>
    <xf numFmtId="172" fontId="5" fillId="0" borderId="1" xfId="0" applyNumberFormat="1" applyFont="1" applyBorder="1" applyAlignment="1">
      <alignment horizontal="right" vertical="center" indent="1"/>
    </xf>
    <xf numFmtId="173" fontId="5" fillId="0" borderId="3" xfId="0" applyNumberFormat="1" applyFont="1" applyBorder="1" applyAlignment="1">
      <alignment horizontal="left" vertical="center" indent="1"/>
    </xf>
    <xf numFmtId="173" fontId="5" fillId="0" borderId="5" xfId="0" applyNumberFormat="1" applyFont="1" applyBorder="1" applyAlignment="1">
      <alignment horizontal="right" vertical="center"/>
    </xf>
    <xf numFmtId="181" fontId="12" fillId="0" borderId="0" xfId="0" applyNumberFormat="1" applyFont="1" applyAlignment="1">
      <alignment vertical="center"/>
    </xf>
    <xf numFmtId="1" fontId="12" fillId="0" borderId="0" xfId="0" applyNumberFormat="1" applyFont="1" applyAlignment="1">
      <alignment vertical="center"/>
    </xf>
    <xf numFmtId="182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1"/>
    </xf>
    <xf numFmtId="175" fontId="12" fillId="0" borderId="0" xfId="0" applyNumberFormat="1" applyFont="1" applyAlignment="1">
      <alignment vertical="center"/>
    </xf>
    <xf numFmtId="179" fontId="12" fillId="0" borderId="0" xfId="0" applyNumberFormat="1" applyFont="1" applyAlignment="1">
      <alignment vertical="center"/>
    </xf>
    <xf numFmtId="178" fontId="12" fillId="0" borderId="0" xfId="0" applyNumberFormat="1" applyFont="1" applyAlignment="1">
      <alignment vertical="center"/>
    </xf>
    <xf numFmtId="0" fontId="9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123825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04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P30"/>
  <sheetViews>
    <sheetView tabSelected="1" view="pageBreakPreview" zoomScale="90" zoomScaleNormal="75" zoomScaleSheetLayoutView="90" workbookViewId="0" topLeftCell="A10">
      <selection activeCell="C12" sqref="C12"/>
    </sheetView>
  </sheetViews>
  <sheetFormatPr defaultColWidth="9.00390625" defaultRowHeight="12.75"/>
  <cols>
    <col min="1" max="1" width="8.125" style="4" bestFit="1" customWidth="1"/>
    <col min="2" max="2" width="7.375" style="4" customWidth="1"/>
    <col min="3" max="3" width="24.875" style="0" customWidth="1"/>
    <col min="4" max="5" width="18.875" style="0" customWidth="1"/>
    <col min="6" max="6" width="7.625" style="0" customWidth="1"/>
    <col min="7" max="7" width="14.25390625" style="11" customWidth="1"/>
    <col min="8" max="8" width="5.75390625" style="4" customWidth="1"/>
    <col min="9" max="9" width="12.25390625" style="0" customWidth="1"/>
    <col min="10" max="10" width="10.875" style="22" customWidth="1"/>
    <col min="11" max="11" width="20.625" style="22" customWidth="1"/>
    <col min="12" max="12" width="27.625" style="22" bestFit="1" customWidth="1"/>
    <col min="13" max="13" width="9.125" style="29" bestFit="1" customWidth="1"/>
    <col min="14" max="14" width="26.00390625" style="24" bestFit="1" customWidth="1"/>
    <col min="16" max="16" width="9.625" style="0" bestFit="1" customWidth="1"/>
  </cols>
  <sheetData>
    <row r="1" spans="1:9" ht="34.5">
      <c r="A1" s="45" t="s">
        <v>41</v>
      </c>
      <c r="B1" s="45"/>
      <c r="C1" s="45"/>
      <c r="D1" s="45"/>
      <c r="E1" s="45"/>
      <c r="F1" s="45"/>
      <c r="G1" s="45"/>
      <c r="H1" s="45"/>
      <c r="I1" s="45"/>
    </row>
    <row r="2" spans="1:12" ht="21.75" customHeight="1">
      <c r="A2" s="7"/>
      <c r="B2" s="7"/>
      <c r="C2" s="7"/>
      <c r="D2" s="7"/>
      <c r="E2" s="7"/>
      <c r="F2" s="7"/>
      <c r="G2" s="9"/>
      <c r="H2" s="7"/>
      <c r="I2" s="7"/>
      <c r="K2" s="22" t="s">
        <v>18</v>
      </c>
      <c r="L2" s="22" t="s">
        <v>19</v>
      </c>
    </row>
    <row r="3" spans="1:9" ht="22.5">
      <c r="A3" s="46" t="s">
        <v>40</v>
      </c>
      <c r="B3" s="46"/>
      <c r="C3" s="46"/>
      <c r="D3" s="46"/>
      <c r="E3" s="46"/>
      <c r="F3" s="46"/>
      <c r="G3" s="46"/>
      <c r="H3" s="46"/>
      <c r="I3" s="46"/>
    </row>
    <row r="4" spans="11:12" ht="12.75">
      <c r="K4" s="22" t="s">
        <v>20</v>
      </c>
      <c r="L4" s="22" t="s">
        <v>21</v>
      </c>
    </row>
    <row r="5" ht="12.75"/>
    <row r="6" spans="1:12" ht="27">
      <c r="A6" s="44" t="s">
        <v>6</v>
      </c>
      <c r="B6" s="44"/>
      <c r="C6" s="44"/>
      <c r="D6" s="44"/>
      <c r="E6" s="44"/>
      <c r="F6" s="44"/>
      <c r="G6" s="44"/>
      <c r="H6" s="44"/>
      <c r="I6" s="44"/>
      <c r="K6" s="22" t="s">
        <v>23</v>
      </c>
      <c r="L6" s="22" t="s">
        <v>24</v>
      </c>
    </row>
    <row r="7" spans="1:11" ht="27">
      <c r="A7" s="19"/>
      <c r="B7" s="19"/>
      <c r="C7" s="19"/>
      <c r="D7" s="19"/>
      <c r="E7" s="19"/>
      <c r="F7" s="19"/>
      <c r="G7" s="28"/>
      <c r="H7" s="19"/>
      <c r="I7" s="19"/>
      <c r="K7" s="23"/>
    </row>
    <row r="8" spans="1:11" ht="18.75">
      <c r="A8" s="3"/>
      <c r="B8" s="3"/>
      <c r="C8" s="1"/>
      <c r="D8" s="1"/>
      <c r="E8" s="1"/>
      <c r="F8" s="6" t="s">
        <v>0</v>
      </c>
      <c r="G8" s="25">
        <f>ROUND(AVERAGE(G11:G24),9)</f>
        <v>0.009776546</v>
      </c>
      <c r="H8" s="12"/>
      <c r="I8" s="2"/>
      <c r="K8" s="23"/>
    </row>
    <row r="9" spans="1:9" ht="15.75">
      <c r="A9" s="3"/>
      <c r="B9" s="3"/>
      <c r="C9" s="1"/>
      <c r="D9" s="1"/>
      <c r="E9" s="1"/>
      <c r="F9" s="1"/>
      <c r="G9" s="10"/>
      <c r="H9" s="13"/>
      <c r="I9" s="2"/>
    </row>
    <row r="10" spans="1:14" s="39" customFormat="1" ht="30" customHeight="1">
      <c r="A10" s="30" t="s">
        <v>1</v>
      </c>
      <c r="B10" s="31" t="s">
        <v>2</v>
      </c>
      <c r="C10" s="16" t="s">
        <v>17</v>
      </c>
      <c r="D10" s="32" t="s">
        <v>3</v>
      </c>
      <c r="E10" s="32" t="s">
        <v>4</v>
      </c>
      <c r="F10" s="8" t="s">
        <v>7</v>
      </c>
      <c r="G10" s="33" t="s">
        <v>8</v>
      </c>
      <c r="H10" s="34" t="s">
        <v>5</v>
      </c>
      <c r="I10" s="35"/>
      <c r="J10" s="36"/>
      <c r="K10" s="36"/>
      <c r="L10" s="36"/>
      <c r="M10" s="37"/>
      <c r="N10" s="38"/>
    </row>
    <row r="11" spans="1:16" s="39" customFormat="1" ht="30" customHeight="1">
      <c r="A11" s="18">
        <f>IF(ISERROR(RANK(I11,$I$11:$I$24,1)),"",RANK(I11,$I$11:$I$24,1))</f>
        <v>1</v>
      </c>
      <c r="B11" s="17">
        <v>14</v>
      </c>
      <c r="C11" s="16" t="s">
        <v>36</v>
      </c>
      <c r="D11" s="40" t="s">
        <v>37</v>
      </c>
      <c r="E11" s="40" t="s">
        <v>48</v>
      </c>
      <c r="F11" s="8" t="s">
        <v>27</v>
      </c>
      <c r="G11" s="26">
        <v>0.009835185185185185</v>
      </c>
      <c r="H11" s="14" t="str">
        <f>IF(G11&gt;$G$8,"+","-")</f>
        <v>+</v>
      </c>
      <c r="I11" s="27">
        <f>IF(ISERROR(ABS(G11-$G$8)),"",(ABS(G11-$G$8)))</f>
        <v>5.8639185185184114E-05</v>
      </c>
      <c r="J11" s="36"/>
      <c r="K11" s="36"/>
      <c r="L11" s="41"/>
      <c r="M11" s="37"/>
      <c r="N11" s="38"/>
      <c r="O11" s="42"/>
      <c r="P11" s="43"/>
    </row>
    <row r="12" spans="1:16" s="39" customFormat="1" ht="30" customHeight="1">
      <c r="A12" s="18">
        <f>IF(ISERROR(RANK(I12,$I$11:$I$24,1)),"",RANK(I12,$I$11:$I$24,1))</f>
        <v>2</v>
      </c>
      <c r="B12" s="17">
        <v>9</v>
      </c>
      <c r="C12" s="16" t="s">
        <v>64</v>
      </c>
      <c r="D12" s="40" t="s">
        <v>54</v>
      </c>
      <c r="E12" s="40" t="s">
        <v>63</v>
      </c>
      <c r="F12" s="8" t="s">
        <v>27</v>
      </c>
      <c r="G12" s="26">
        <v>0.01000613425925926</v>
      </c>
      <c r="H12" s="14" t="str">
        <f>IF(G12&gt;$G$8,"+","-")</f>
        <v>+</v>
      </c>
      <c r="I12" s="27">
        <f>IF(ISERROR(ABS(G12-$G$8)),"",(ABS(G12-$G$8)))</f>
        <v>0.00022958825925925921</v>
      </c>
      <c r="J12" s="36"/>
      <c r="K12" s="36"/>
      <c r="L12" s="41"/>
      <c r="M12" s="37"/>
      <c r="N12" s="38"/>
      <c r="O12" s="42"/>
      <c r="P12" s="43"/>
    </row>
    <row r="13" spans="1:16" s="39" customFormat="1" ht="30" customHeight="1">
      <c r="A13" s="18">
        <f>IF(ISERROR(RANK(I13,$I$11:$I$24,1)),"",RANK(I13,$I$11:$I$24,1))</f>
        <v>3</v>
      </c>
      <c r="B13" s="17">
        <v>8</v>
      </c>
      <c r="C13" s="16" t="s">
        <v>29</v>
      </c>
      <c r="D13" s="40" t="s">
        <v>47</v>
      </c>
      <c r="E13" s="40" t="s">
        <v>45</v>
      </c>
      <c r="F13" s="8" t="s">
        <v>27</v>
      </c>
      <c r="G13" s="26">
        <v>0.010145486111111112</v>
      </c>
      <c r="H13" s="15" t="str">
        <f>IF(G13&gt;$G$8,"+","-")</f>
        <v>+</v>
      </c>
      <c r="I13" s="27">
        <f>IF(ISERROR(ABS(G13-$G$8)),"",(ABS(G13-$G$8)))</f>
        <v>0.0003689401111111115</v>
      </c>
      <c r="J13" s="36"/>
      <c r="K13" s="36"/>
      <c r="L13" s="41"/>
      <c r="M13" s="37"/>
      <c r="N13" s="38"/>
      <c r="O13" s="42"/>
      <c r="P13" s="43"/>
    </row>
    <row r="14" spans="1:16" s="39" customFormat="1" ht="30" customHeight="1">
      <c r="A14" s="18">
        <f>IF(ISERROR(RANK(I14,$I$11:$I$24,1)),"",RANK(I14,$I$11:$I$24,1))</f>
        <v>4</v>
      </c>
      <c r="B14" s="17">
        <v>7</v>
      </c>
      <c r="C14" s="16" t="s">
        <v>28</v>
      </c>
      <c r="D14" s="40" t="s">
        <v>34</v>
      </c>
      <c r="E14" s="40" t="s">
        <v>62</v>
      </c>
      <c r="F14" s="8" t="s">
        <v>27</v>
      </c>
      <c r="G14" s="26">
        <v>0.01032824074074074</v>
      </c>
      <c r="H14" s="15" t="str">
        <f>IF(G14&gt;$G$8,"+","-")</f>
        <v>+</v>
      </c>
      <c r="I14" s="27">
        <f>IF(ISERROR(ABS(G14-$G$8)),"",(ABS(G14-$G$8)))</f>
        <v>0.0005516947407407397</v>
      </c>
      <c r="J14" s="36"/>
      <c r="K14" s="36"/>
      <c r="L14" s="41"/>
      <c r="M14" s="37"/>
      <c r="N14" s="38"/>
      <c r="O14" s="42"/>
      <c r="P14" s="43"/>
    </row>
    <row r="15" spans="1:16" s="39" customFormat="1" ht="30" customHeight="1">
      <c r="A15" s="18">
        <f>IF(ISERROR(RANK(I15,$I$11:$I$24,1)),"",RANK(I15,$I$11:$I$24,1))</f>
        <v>5</v>
      </c>
      <c r="B15" s="17">
        <v>5</v>
      </c>
      <c r="C15" s="16" t="s">
        <v>36</v>
      </c>
      <c r="D15" s="40" t="s">
        <v>39</v>
      </c>
      <c r="E15" s="40" t="s">
        <v>38</v>
      </c>
      <c r="F15" s="8" t="s">
        <v>27</v>
      </c>
      <c r="G15" s="26">
        <v>0.010415046296296297</v>
      </c>
      <c r="H15" s="15" t="str">
        <f>IF(G15&gt;$G$8,"+","-")</f>
        <v>+</v>
      </c>
      <c r="I15" s="27">
        <f>IF(ISERROR(ABS(G15-$G$8)),"",(ABS(G15-$G$8)))</f>
        <v>0.0006385002962962967</v>
      </c>
      <c r="J15" s="36"/>
      <c r="K15" s="36"/>
      <c r="L15" s="41"/>
      <c r="M15" s="37"/>
      <c r="N15" s="38"/>
      <c r="O15" s="42"/>
      <c r="P15" s="43"/>
    </row>
    <row r="16" spans="1:16" s="39" customFormat="1" ht="30" customHeight="1">
      <c r="A16" s="18">
        <f>IF(ISERROR(RANK(I16,$I$11:$I$24,1)),"",RANK(I16,$I$11:$I$24,1))</f>
        <v>6</v>
      </c>
      <c r="B16" s="17">
        <v>13</v>
      </c>
      <c r="C16" s="16" t="s">
        <v>46</v>
      </c>
      <c r="D16" s="40" t="s">
        <v>53</v>
      </c>
      <c r="E16" s="40" t="s">
        <v>61</v>
      </c>
      <c r="F16" s="8" t="s">
        <v>27</v>
      </c>
      <c r="G16" s="26">
        <v>0.008978703703703704</v>
      </c>
      <c r="H16" s="15" t="str">
        <f>IF(G16&gt;$G$8,"+","-")</f>
        <v>-</v>
      </c>
      <c r="I16" s="27">
        <f>IF(ISERROR(ABS(G16-$G$8)),"",(ABS(G16-$G$8)))</f>
        <v>0.0007978422962962965</v>
      </c>
      <c r="J16" s="36"/>
      <c r="K16" s="36"/>
      <c r="L16" s="41"/>
      <c r="M16" s="37"/>
      <c r="N16" s="38"/>
      <c r="O16" s="42"/>
      <c r="P16" s="43"/>
    </row>
    <row r="17" spans="1:16" s="39" customFormat="1" ht="30" customHeight="1">
      <c r="A17" s="18">
        <f>IF(ISERROR(RANK(I17,$I$11:$I$24,1)),"",RANK(I17,$I$11:$I$24,1))</f>
        <v>7</v>
      </c>
      <c r="B17" s="17">
        <v>11</v>
      </c>
      <c r="C17" s="16" t="s">
        <v>35</v>
      </c>
      <c r="D17" s="40" t="s">
        <v>52</v>
      </c>
      <c r="E17" s="40" t="s">
        <v>60</v>
      </c>
      <c r="F17" s="8" t="s">
        <v>27</v>
      </c>
      <c r="G17" s="26">
        <v>0.008931018518518519</v>
      </c>
      <c r="H17" s="15" t="str">
        <f>IF(G17&gt;$G$8,"+","-")</f>
        <v>-</v>
      </c>
      <c r="I17" s="27">
        <f>IF(ISERROR(ABS(G17-$G$8)),"",(ABS(G17-$G$8)))</f>
        <v>0.0008455274814814819</v>
      </c>
      <c r="J17" s="36"/>
      <c r="K17" s="36"/>
      <c r="L17" s="41"/>
      <c r="M17" s="37"/>
      <c r="N17" s="38"/>
      <c r="O17" s="42"/>
      <c r="P17" s="43"/>
    </row>
    <row r="18" spans="1:16" s="39" customFormat="1" ht="30" customHeight="1">
      <c r="A18" s="18">
        <f>IF(ISERROR(RANK(I18,$I$11:$I$24,1)),"",RANK(I18,$I$11:$I$24,1))</f>
        <v>8</v>
      </c>
      <c r="B18" s="17">
        <v>1</v>
      </c>
      <c r="C18" s="16" t="s">
        <v>25</v>
      </c>
      <c r="D18" s="40" t="s">
        <v>26</v>
      </c>
      <c r="E18" s="40" t="s">
        <v>42</v>
      </c>
      <c r="F18" s="8" t="s">
        <v>27</v>
      </c>
      <c r="G18" s="26">
        <v>0.00890914351851852</v>
      </c>
      <c r="H18" s="15" t="str">
        <f>IF(G18&gt;$G$8,"+","-")</f>
        <v>-</v>
      </c>
      <c r="I18" s="27">
        <f>IF(ISERROR(ABS(G18-$G$8)),"",(ABS(G18-$G$8)))</f>
        <v>0.0008674024814814812</v>
      </c>
      <c r="J18" s="36"/>
      <c r="K18" s="36"/>
      <c r="L18" s="41"/>
      <c r="M18" s="37"/>
      <c r="N18" s="38"/>
      <c r="O18" s="42"/>
      <c r="P18" s="43"/>
    </row>
    <row r="19" spans="1:16" s="39" customFormat="1" ht="30" customHeight="1">
      <c r="A19" s="18">
        <f>IF(ISERROR(RANK(I19,$I$11:$I$24,1)),"",RANK(I19,$I$11:$I$24,1))</f>
        <v>9</v>
      </c>
      <c r="B19" s="17">
        <v>4</v>
      </c>
      <c r="C19" s="16" t="s">
        <v>28</v>
      </c>
      <c r="D19" s="40" t="s">
        <v>30</v>
      </c>
      <c r="E19" s="40" t="s">
        <v>31</v>
      </c>
      <c r="F19" s="8" t="s">
        <v>27</v>
      </c>
      <c r="G19" s="26">
        <v>0.010700115740740741</v>
      </c>
      <c r="H19" s="15" t="str">
        <f>IF(G19&gt;$G$8,"+","-")</f>
        <v>+</v>
      </c>
      <c r="I19" s="27">
        <f>IF(ISERROR(ABS(G19-$G$8)),"",(ABS(G19-$G$8)))</f>
        <v>0.0009235697407407404</v>
      </c>
      <c r="J19" s="36"/>
      <c r="K19" s="36"/>
      <c r="L19" s="41"/>
      <c r="M19" s="37"/>
      <c r="N19" s="38"/>
      <c r="O19" s="42"/>
      <c r="P19" s="43"/>
    </row>
    <row r="20" spans="1:16" s="39" customFormat="1" ht="30" customHeight="1">
      <c r="A20" s="18">
        <f>IF(ISERROR(RANK(I20,$I$11:$I$24,1)),"",RANK(I20,$I$11:$I$24,1))</f>
        <v>10</v>
      </c>
      <c r="B20" s="17">
        <v>10</v>
      </c>
      <c r="C20" s="16" t="s">
        <v>25</v>
      </c>
      <c r="D20" s="40" t="s">
        <v>43</v>
      </c>
      <c r="E20" s="40" t="s">
        <v>44</v>
      </c>
      <c r="F20" s="8" t="s">
        <v>27</v>
      </c>
      <c r="G20" s="26">
        <v>0.008677083333333334</v>
      </c>
      <c r="H20" s="15" t="str">
        <f>IF(G20&gt;$G$8,"+","-")</f>
        <v>-</v>
      </c>
      <c r="I20" s="27">
        <f>IF(ISERROR(ABS(G20-$G$8)),"",(ABS(G20-$G$8)))</f>
        <v>0.001099462666666667</v>
      </c>
      <c r="J20" s="36"/>
      <c r="K20" s="36"/>
      <c r="L20" s="41"/>
      <c r="M20" s="37"/>
      <c r="N20" s="38"/>
      <c r="O20" s="42"/>
      <c r="P20" s="43"/>
    </row>
    <row r="21" spans="1:16" s="39" customFormat="1" ht="30" customHeight="1">
      <c r="A21" s="18">
        <f>IF(ISERROR(RANK(I21,$I$11:$I$24,1)),"",RANK(I21,$I$11:$I$24,1))</f>
        <v>11</v>
      </c>
      <c r="B21" s="17">
        <v>6</v>
      </c>
      <c r="C21" s="16" t="s">
        <v>58</v>
      </c>
      <c r="D21" s="40" t="s">
        <v>32</v>
      </c>
      <c r="E21" s="40" t="s">
        <v>33</v>
      </c>
      <c r="F21" s="8" t="s">
        <v>27</v>
      </c>
      <c r="G21" s="26">
        <v>0.011181249999999998</v>
      </c>
      <c r="H21" s="15" t="str">
        <f>IF(G21&gt;$G$8,"+","-")</f>
        <v>+</v>
      </c>
      <c r="I21" s="27">
        <f>IF(ISERROR(ABS(G21-$G$8)),"",(ABS(G21-$G$8)))</f>
        <v>0.001404703999999998</v>
      </c>
      <c r="J21" s="36"/>
      <c r="K21" s="36"/>
      <c r="L21" s="41"/>
      <c r="M21" s="37"/>
      <c r="N21" s="38"/>
      <c r="O21" s="42"/>
      <c r="P21" s="43"/>
    </row>
    <row r="22" spans="1:16" s="39" customFormat="1" ht="30" customHeight="1">
      <c r="A22" s="18">
        <f>IF(ISERROR(RANK(I22,$I$11:$I$24,1)),"",RANK(I22,$I$11:$I$24,1))</f>
        <v>12</v>
      </c>
      <c r="B22" s="17">
        <v>2</v>
      </c>
      <c r="C22" s="16" t="s">
        <v>36</v>
      </c>
      <c r="D22" s="40" t="s">
        <v>49</v>
      </c>
      <c r="E22" s="40" t="s">
        <v>59</v>
      </c>
      <c r="F22" s="8" t="s">
        <v>27</v>
      </c>
      <c r="G22" s="26">
        <v>0.011654629629629631</v>
      </c>
      <c r="H22" s="15" t="str">
        <f>IF(G22&gt;$G$8,"+","-")</f>
        <v>+</v>
      </c>
      <c r="I22" s="27">
        <f>IF(ISERROR(ABS(G22-$G$8)),"",(ABS(G22-$G$8)))</f>
        <v>0.0018780836296296306</v>
      </c>
      <c r="J22" s="36"/>
      <c r="K22" s="36"/>
      <c r="L22" s="41"/>
      <c r="M22" s="37"/>
      <c r="N22" s="38"/>
      <c r="O22" s="42"/>
      <c r="P22" s="43"/>
    </row>
    <row r="23" spans="1:16" s="39" customFormat="1" ht="30" customHeight="1">
      <c r="A23" s="18">
        <f>IF(ISERROR(RANK(I23,$I$11:$I$24,1)),"",RANK(I23,$I$11:$I$24,1))</f>
        <v>13</v>
      </c>
      <c r="B23" s="17">
        <v>12</v>
      </c>
      <c r="C23" s="16" t="s">
        <v>36</v>
      </c>
      <c r="D23" s="40" t="s">
        <v>55</v>
      </c>
      <c r="E23" s="40" t="s">
        <v>56</v>
      </c>
      <c r="F23" s="8" t="s">
        <v>27</v>
      </c>
      <c r="G23" s="26">
        <v>0.0118875</v>
      </c>
      <c r="H23" s="15" t="str">
        <f>IF(G23&gt;$G$8,"+","-")</f>
        <v>+</v>
      </c>
      <c r="I23" s="27">
        <f>IF(ISERROR(ABS(G23-$G$8)),"",(ABS(G23-$G$8)))</f>
        <v>0.002110954</v>
      </c>
      <c r="J23" s="36"/>
      <c r="K23" s="36"/>
      <c r="L23" s="41"/>
      <c r="M23" s="37"/>
      <c r="N23" s="38"/>
      <c r="O23" s="42"/>
      <c r="P23" s="43"/>
    </row>
    <row r="24" spans="1:16" s="39" customFormat="1" ht="30" customHeight="1">
      <c r="A24" s="18">
        <f>IF(ISERROR(RANK(I24,$I$11:$I$24,1)),"",RANK(I24,$I$11:$I$24,1))</f>
        <v>14</v>
      </c>
      <c r="B24" s="17">
        <v>3</v>
      </c>
      <c r="C24" s="16" t="s">
        <v>51</v>
      </c>
      <c r="D24" s="40" t="s">
        <v>50</v>
      </c>
      <c r="E24" s="40" t="s">
        <v>57</v>
      </c>
      <c r="F24" s="8" t="s">
        <v>27</v>
      </c>
      <c r="G24" s="26">
        <v>0.005222106481481481</v>
      </c>
      <c r="H24" s="15" t="str">
        <f>IF(G24&gt;$G$8,"+","-")</f>
        <v>-</v>
      </c>
      <c r="I24" s="27">
        <f>IF(ISERROR(ABS(G24-$G$8)),"",(ABS(G24-$G$8)))</f>
        <v>0.004554439518518519</v>
      </c>
      <c r="J24" s="36"/>
      <c r="K24" s="36"/>
      <c r="L24" s="41"/>
      <c r="M24" s="37"/>
      <c r="N24" s="38"/>
      <c r="O24" s="42"/>
      <c r="P24" s="43"/>
    </row>
    <row r="25" spans="1:2" ht="12.75">
      <c r="A25"/>
      <c r="B25" s="5"/>
    </row>
    <row r="26" spans="1:2" ht="12.75">
      <c r="A26"/>
      <c r="B26" s="5"/>
    </row>
    <row r="27" spans="1:2" ht="12.75">
      <c r="A27"/>
      <c r="B27" s="5"/>
    </row>
    <row r="28" spans="1:2" ht="12.75">
      <c r="A28"/>
      <c r="B28" s="5"/>
    </row>
    <row r="29" spans="1:2" ht="12.75">
      <c r="A29"/>
      <c r="B29" s="5"/>
    </row>
    <row r="30" spans="1:2" ht="12.75">
      <c r="A30"/>
      <c r="B30" s="5"/>
    </row>
  </sheetData>
  <mergeCells count="3">
    <mergeCell ref="A6:I6"/>
    <mergeCell ref="A1:I1"/>
    <mergeCell ref="A3:I3"/>
  </mergeCells>
  <printOptions/>
  <pageMargins left="0.7480314960629921" right="0.35433070866141736" top="0.35433070866141736" bottom="0.9448818897637796" header="0.2362204724409449" footer="0"/>
  <pageSetup horizontalDpi="180" verticalDpi="180" orientation="portrait" paperSize="9" scale="74" r:id="rId3"/>
  <headerFooter alignWithMargins="0">
    <oddHeader xml:space="preserve">&amp;C&amp;"Tahoma,Navadno"&amp;16 </oddHeader>
    <oddFooter>&amp;L&amp;"Tahoma,Običajno"&amp;12GRS RATEČE
&amp;D, &amp;T&amp;C&amp;"Tahoma,Običajno"&amp;12
&amp;G&amp;R&amp;"Tahoma,Običajno"&amp;12WWW.TIMING-MOJSTRANA.COM
stran:&amp;P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A14"/>
  <sheetViews>
    <sheetView workbookViewId="0" topLeftCell="A1">
      <selection activeCell="F6" sqref="F6"/>
    </sheetView>
  </sheetViews>
  <sheetFormatPr defaultColWidth="9.00390625" defaultRowHeight="12.75"/>
  <sheetData>
    <row r="1" s="20" customFormat="1" ht="12.75">
      <c r="A1" s="20" t="s">
        <v>9</v>
      </c>
    </row>
    <row r="2" s="20" customFormat="1" ht="12.75"/>
    <row r="3" s="20" customFormat="1" ht="12.75">
      <c r="A3" s="20" t="s">
        <v>10</v>
      </c>
    </row>
    <row r="4" s="20" customFormat="1" ht="12.75"/>
    <row r="5" s="20" customFormat="1" ht="12.75">
      <c r="A5" s="20" t="s">
        <v>16</v>
      </c>
    </row>
    <row r="6" s="20" customFormat="1" ht="12.75"/>
    <row r="7" s="20" customFormat="1" ht="12.75">
      <c r="A7" s="20" t="s">
        <v>11</v>
      </c>
    </row>
    <row r="8" s="20" customFormat="1" ht="12.75"/>
    <row r="9" s="20" customFormat="1" ht="12.75">
      <c r="A9" s="20" t="s">
        <v>12</v>
      </c>
    </row>
    <row r="10" s="20" customFormat="1" ht="12.75"/>
    <row r="11" s="20" customFormat="1" ht="12.75">
      <c r="A11" s="20" t="s">
        <v>13</v>
      </c>
    </row>
    <row r="12" s="20" customFormat="1" ht="12.75">
      <c r="A12" s="21" t="s">
        <v>22</v>
      </c>
    </row>
    <row r="13" s="20" customFormat="1" ht="12.75">
      <c r="A13" s="20" t="s">
        <v>14</v>
      </c>
    </row>
    <row r="14" s="20" customFormat="1" ht="12.75">
      <c r="A14" s="20" t="s">
        <v>15</v>
      </c>
    </row>
  </sheetData>
  <printOptions/>
  <pageMargins left="0.75" right="0.75" top="1" bottom="1" header="0" footer="0"/>
  <pageSetup horizontalDpi="180" verticalDpi="180" orientation="portrait" paperSize="9" r:id="rId3"/>
  <legacyDrawing r:id="rId2"/>
  <oleObjects>
    <oleObject progId="Word.Document.6" shapeId="57334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Timing Mojstrana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Mato</dc:creator>
  <cp:keywords/>
  <dc:description/>
  <cp:lastModifiedBy>TM9</cp:lastModifiedBy>
  <cp:lastPrinted>2018-05-12T11:10:00Z</cp:lastPrinted>
  <dcterms:created xsi:type="dcterms:W3CDTF">2003-05-03T11:29:06Z</dcterms:created>
  <dcterms:modified xsi:type="dcterms:W3CDTF">2018-05-12T11:48:38Z</dcterms:modified>
  <cp:category/>
  <cp:version/>
  <cp:contentType/>
  <cp:contentStatus/>
</cp:coreProperties>
</file>